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MAYO 2018\Estado de ingresos y egresos marzo 2018\"/>
    </mc:Choice>
  </mc:AlternateContent>
  <bookViews>
    <workbookView xWindow="0" yWindow="0" windowWidth="20490" windowHeight="7455"/>
  </bookViews>
  <sheets>
    <sheet name="EDO-INGRE-EGRE" sheetId="33" r:id="rId1"/>
  </sheets>
  <calcPr calcId="152511"/>
</workbook>
</file>

<file path=xl/calcChain.xml><?xml version="1.0" encoding="utf-8"?>
<calcChain xmlns="http://schemas.openxmlformats.org/spreadsheetml/2006/main">
  <c r="G39" i="33" l="1"/>
  <c r="G25" i="33"/>
  <c r="G11" i="33"/>
  <c r="G45" i="33"/>
  <c r="G5" i="33"/>
  <c r="C42" i="33"/>
  <c r="C41" i="33" s="1"/>
  <c r="C37" i="33"/>
  <c r="C36" i="33"/>
  <c r="C32" i="33"/>
  <c r="C29" i="33"/>
  <c r="C27" i="33" s="1"/>
  <c r="C21" i="33"/>
  <c r="C20" i="33"/>
  <c r="C19" i="33"/>
  <c r="C12" i="33" s="1"/>
  <c r="G48" i="33" l="1"/>
  <c r="C9" i="33"/>
  <c r="C8" i="33"/>
  <c r="C7" i="33" l="1"/>
  <c r="C48" i="33" s="1"/>
</calcChain>
</file>

<file path=xl/sharedStrings.xml><?xml version="1.0" encoding="utf-8"?>
<sst xmlns="http://schemas.openxmlformats.org/spreadsheetml/2006/main" count="80" uniqueCount="80">
  <si>
    <t>MUNICIPIO DE SAN JUANITO DE ESCOBEDO JALISCO</t>
  </si>
  <si>
    <t>SERVICIOS PERSONALES</t>
  </si>
  <si>
    <t>DIETAS</t>
  </si>
  <si>
    <t>SUELDOS BASE AL PERSONAL PERMANENTE</t>
  </si>
  <si>
    <t>PUESTOS PERMANENTES Y EVENTUALES</t>
  </si>
  <si>
    <t>HORAS EXTRAORDINARIAS</t>
  </si>
  <si>
    <t>DESIGNACION DE NUMERO OFICIAL</t>
  </si>
  <si>
    <t>INHUMACIONES Y REINHUMACIONES</t>
  </si>
  <si>
    <t>MATERIAL DE LIMPIEZA</t>
  </si>
  <si>
    <t>PRODUCTOS ALIMENTICIOS PARA PERSONAS</t>
  </si>
  <si>
    <t>REVISION Y AUTORIZACION DE AVALUOS</t>
  </si>
  <si>
    <t>OTROS PRODUCTOS NO ESPECIFICADOS</t>
  </si>
  <si>
    <t>MULTAS</t>
  </si>
  <si>
    <t>SERVICIOS GENERALES</t>
  </si>
  <si>
    <t>PARTICIPACIONES FEDERALES</t>
  </si>
  <si>
    <t>ENERGIA ELECTRICA</t>
  </si>
  <si>
    <t>PARTICIPACIONES ESTATALES</t>
  </si>
  <si>
    <t>VIATICOS EN EL PAIS</t>
  </si>
  <si>
    <t>JUBILACIONES</t>
  </si>
  <si>
    <t>DEUDA PUBLICA</t>
  </si>
  <si>
    <t>LICENCIAS DE CONSTRUCCION</t>
  </si>
  <si>
    <t>D E R E C H O S</t>
  </si>
  <si>
    <t>ESTADO DE INGRESOS Y EGRESOS</t>
  </si>
  <si>
    <t>I N G R E S O S</t>
  </si>
  <si>
    <t>E  G  R  E  S  O  S</t>
  </si>
  <si>
    <t>PREDIOS RUSTICOS</t>
  </si>
  <si>
    <t>PREDIOS URBANOS</t>
  </si>
  <si>
    <t>SERVICIO DOMESTICO</t>
  </si>
  <si>
    <t>AUTORIZACION DE MATANZA</t>
  </si>
  <si>
    <t>FORMAS Y EDICIONES IMPRESAS</t>
  </si>
  <si>
    <t>MATERIAL IMPRESO E INFORMACION DIGITAL</t>
  </si>
  <si>
    <t>MATERIALES Y SUMINISTROS</t>
  </si>
  <si>
    <t>SUELDO BASE AL PERSONAL EVENTUAL</t>
  </si>
  <si>
    <t>MATERIALES, UTILES Y EQUIPOS MENORES DE OFICINA</t>
  </si>
  <si>
    <t>PRODUCTOS MINERALES NO METALICOS</t>
  </si>
  <si>
    <t>REFACC. Y ACCESORIOS MENORES DE EQ. DE TRANSPORTE</t>
  </si>
  <si>
    <t>SERVICIOS FINANCIEROS Y BANCARIOS</t>
  </si>
  <si>
    <t>REPARAC. Y MANTENIMIENTO DE EQUIPO DE TRANSPORTE</t>
  </si>
  <si>
    <t>AYUDAS SOCIALES A INSTITUCIONES SIN FINES DE LUCRO</t>
  </si>
  <si>
    <t>TOTAL DE INGRESOS</t>
  </si>
  <si>
    <t>FLETES Y MANIOBRAS</t>
  </si>
  <si>
    <t>I M P U E S T O S</t>
  </si>
  <si>
    <t>OTROS PRODUCTOS QUIMICOS</t>
  </si>
  <si>
    <t>LOTES USO PERPETUIDAD Y TEMPORAL</t>
  </si>
  <si>
    <t>AYUDAS SOCIALES A PERSONAS</t>
  </si>
  <si>
    <t>AYUDAS SOCIALES A INSTITUCIONES DE ENSEÑANZA</t>
  </si>
  <si>
    <t>CERTIFICACIONES CATASTRALES</t>
  </si>
  <si>
    <t>DEL FONDO DE FORTALECIMIENTO MUNICIPAL</t>
  </si>
  <si>
    <t>TRANSMISIONES PATRIMONIALES</t>
  </si>
  <si>
    <t>P R O D U C T O S</t>
  </si>
  <si>
    <t>TOTAL DE EGRESOS</t>
  </si>
  <si>
    <t>FERTILIZANTES, PESTICIDAS Y OTROS AGROQUIMICOS</t>
  </si>
  <si>
    <t>20 % PARA EL SANEAMIENTO DE LAS AGUAS RESIDUALES</t>
  </si>
  <si>
    <t>3% PARA LA INFRAESTRUCTURA. BASICA EXISTENTE</t>
  </si>
  <si>
    <t>OTROS MATERIALES Y ARTICULOS PARA LA CONSTRUCCION</t>
  </si>
  <si>
    <t>G A S</t>
  </si>
  <si>
    <t>ARRENDAMIENTO DE MOBILIARIO Y EQ. DE ADMINISTRACION</t>
  </si>
  <si>
    <t>TRANSFERENCIASSUBSIDIOS Y OTRAS AYUDAS</t>
  </si>
  <si>
    <t>SERVICIOS DE CAPACITACION</t>
  </si>
  <si>
    <t>INTERESES DE LA DEUDA INTERNA CON INSTITUC. DE CREDITO</t>
  </si>
  <si>
    <t>AMORTIZACION DE LA DEUDA INTERNA CON INST. DE CREDITO</t>
  </si>
  <si>
    <t>APTOVECHAMIENTOS</t>
  </si>
  <si>
    <t>EXPEDICION DE CERTIF. CERTIFICAC CONSTANC.  COPIAS</t>
  </si>
  <si>
    <t>INTALACION, REPARAC. Y MANT. DE DE MAQUINARIA I OTROS EQ</t>
  </si>
  <si>
    <t>SERVICIOS LEGALES DE CONTABILIDAD, AUDITORIA Y RELAC.</t>
  </si>
  <si>
    <t>DIFUSION POR RADIO, TELEVISION Y OTROS MEDIOS DE M</t>
  </si>
  <si>
    <t>MATERIALES PARA EL REGISTRO E IDENTIFICACION DE BIENES</t>
  </si>
  <si>
    <t>TRANSFERENCIAS AL D I F</t>
  </si>
  <si>
    <t>LICENCIAS MUNICIPALES</t>
  </si>
  <si>
    <t>GSTOS DE ORDEN SOCIAL Y CULTURAL</t>
  </si>
  <si>
    <t>INSTALACION, REPARAC. Y MANTENIMIENTO DE EQ DE COMPUTO</t>
  </si>
  <si>
    <t>DEL 1 AL 31 DE MARZO DE 2018</t>
  </si>
  <si>
    <t>PRIMAS DE VACACIONES, DOMIN. Y GRATIFICACION ANUAL</t>
  </si>
  <si>
    <t>MATERIALES, UTILES Y EQUIPOS MENORES DE LA TENOLOGIA</t>
  </si>
  <si>
    <t>COMBUSTIBLES Y LUBRICANTES</t>
  </si>
  <si>
    <t>REFACC. Y ACCES.PARA MAQUINARIA Y OTROS EQUIPOS</t>
  </si>
  <si>
    <t>RENDIMIENTOS DEL FONDO DE INFRAESTRUCTURA</t>
  </si>
  <si>
    <t>A P O R T A C I O N E S    F E D E R A L E S</t>
  </si>
  <si>
    <t>DEL FONDO DE INFRAESTRUCTURA</t>
  </si>
  <si>
    <t>P A R T I C I P A C I O N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</si>
</sst>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i/>
      <sz val="8"/>
      <name val="Arial Black"/>
      <family val="2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u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indexed="8"/>
      <name val="Arial Narrow"/>
      <family val="2"/>
    </font>
    <font>
      <b/>
      <i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0" applyNumberFormat="1"/>
    <xf numFmtId="43" fontId="0" fillId="0" borderId="0" xfId="1" applyFont="1" applyBorder="1"/>
    <xf numFmtId="43" fontId="0" fillId="0" borderId="0" xfId="1" applyFont="1"/>
    <xf numFmtId="0" fontId="0" fillId="0" borderId="0" xfId="0" applyBorder="1"/>
    <xf numFmtId="43" fontId="0" fillId="0" borderId="0" xfId="1" applyFont="1" applyFill="1" applyBorder="1"/>
    <xf numFmtId="0" fontId="4" fillId="2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43" fontId="5" fillId="3" borderId="0" xfId="1" applyFont="1" applyFill="1" applyBorder="1" applyAlignment="1">
      <alignment wrapText="1"/>
    </xf>
    <xf numFmtId="43" fontId="8" fillId="4" borderId="0" xfId="1" applyFont="1" applyFill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10" fillId="3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43" fontId="11" fillId="0" borderId="0" xfId="1" applyFont="1" applyAlignment="1">
      <alignment wrapText="1"/>
    </xf>
    <xf numFmtId="0" fontId="8" fillId="0" borderId="6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43" fontId="5" fillId="0" borderId="2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43" fontId="2" fillId="0" borderId="7" xfId="1" applyFont="1" applyFill="1" applyBorder="1" applyAlignment="1">
      <alignment wrapText="1"/>
    </xf>
    <xf numFmtId="0" fontId="8" fillId="3" borderId="6" xfId="0" applyFont="1" applyFill="1" applyBorder="1" applyAlignment="1">
      <alignment horizontal="left" wrapText="1"/>
    </xf>
    <xf numFmtId="43" fontId="5" fillId="3" borderId="2" xfId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8" fillId="4" borderId="0" xfId="0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43" fontId="5" fillId="0" borderId="0" xfId="1" applyFont="1" applyFill="1" applyBorder="1" applyAlignment="1">
      <alignment wrapText="1"/>
    </xf>
    <xf numFmtId="43" fontId="5" fillId="3" borderId="9" xfId="1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3" fontId="11" fillId="0" borderId="0" xfId="0" applyNumberFormat="1" applyFont="1" applyAlignment="1">
      <alignment wrapText="1"/>
    </xf>
    <xf numFmtId="43" fontId="2" fillId="0" borderId="8" xfId="1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43" fontId="5" fillId="3" borderId="7" xfId="1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43" fontId="5" fillId="2" borderId="0" xfId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43" fontId="11" fillId="0" borderId="0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I5" sqref="I5"/>
    </sheetView>
  </sheetViews>
  <sheetFormatPr baseColWidth="10" defaultRowHeight="15" x14ac:dyDescent="0.25"/>
  <cols>
    <col min="1" max="1" width="5" customWidth="1"/>
    <col min="2" max="2" width="42" customWidth="1"/>
    <col min="3" max="3" width="15.42578125" bestFit="1" customWidth="1"/>
    <col min="4" max="4" width="2" customWidth="1"/>
    <col min="5" max="5" width="4.5703125" customWidth="1"/>
    <col min="6" max="6" width="37.28515625" customWidth="1"/>
    <col min="7" max="7" width="13.42578125" bestFit="1" customWidth="1"/>
    <col min="8" max="8" width="5" customWidth="1"/>
    <col min="9" max="9" width="13.140625" bestFit="1" customWidth="1"/>
    <col min="11" max="11" width="11.5703125" bestFit="1" customWidth="1"/>
  </cols>
  <sheetData>
    <row r="1" spans="1:11" ht="15.75" customHeight="1" thickBot="1" x14ac:dyDescent="0.35">
      <c r="A1" s="9" t="s">
        <v>0</v>
      </c>
      <c r="B1" s="10"/>
      <c r="C1" s="10"/>
      <c r="D1" s="10"/>
      <c r="E1" s="10"/>
      <c r="F1" s="10"/>
      <c r="G1" s="11"/>
    </row>
    <row r="2" spans="1:11" ht="15" customHeight="1" x14ac:dyDescent="0.3">
      <c r="A2" s="12" t="s">
        <v>22</v>
      </c>
      <c r="B2" s="13"/>
      <c r="C2" s="13"/>
      <c r="D2" s="13"/>
      <c r="E2" s="13"/>
      <c r="F2" s="13"/>
      <c r="G2" s="14"/>
      <c r="J2" s="3"/>
    </row>
    <row r="3" spans="1:11" ht="16.5" customHeight="1" x14ac:dyDescent="0.3">
      <c r="A3" s="15" t="s">
        <v>71</v>
      </c>
      <c r="B3" s="16"/>
      <c r="C3" s="16"/>
      <c r="D3" s="16"/>
      <c r="E3" s="16"/>
      <c r="F3" s="16"/>
      <c r="G3" s="17"/>
      <c r="J3" s="3"/>
    </row>
    <row r="4" spans="1:11" ht="12" customHeight="1" x14ac:dyDescent="0.25">
      <c r="A4" s="18" t="s">
        <v>23</v>
      </c>
      <c r="B4" s="19"/>
      <c r="C4" s="19"/>
      <c r="D4" s="6"/>
      <c r="E4" s="19" t="s">
        <v>24</v>
      </c>
      <c r="F4" s="19"/>
      <c r="G4" s="20"/>
      <c r="J4" s="3"/>
      <c r="K4" s="3"/>
    </row>
    <row r="5" spans="1:11" s="29" customFormat="1" ht="20.25" customHeight="1" x14ac:dyDescent="0.25">
      <c r="A5" s="23"/>
      <c r="B5" s="24"/>
      <c r="C5" s="25"/>
      <c r="D5" s="26"/>
      <c r="E5" s="27"/>
      <c r="F5" s="28" t="s">
        <v>1</v>
      </c>
      <c r="G5" s="25">
        <f>SUM(G6:G10)</f>
        <v>1138064.6099999999</v>
      </c>
      <c r="J5" s="30"/>
      <c r="K5" s="30"/>
    </row>
    <row r="6" spans="1:11" s="29" customFormat="1" ht="12.75" x14ac:dyDescent="0.25">
      <c r="A6" s="31"/>
      <c r="B6" s="32"/>
      <c r="C6" s="33"/>
      <c r="D6" s="26"/>
      <c r="E6" s="34">
        <v>1111</v>
      </c>
      <c r="F6" s="35" t="s">
        <v>2</v>
      </c>
      <c r="G6" s="36">
        <v>200260</v>
      </c>
      <c r="J6" s="30"/>
      <c r="K6" s="30"/>
    </row>
    <row r="7" spans="1:11" s="29" customFormat="1" ht="12.75" x14ac:dyDescent="0.25">
      <c r="A7" s="37"/>
      <c r="B7" s="28" t="s">
        <v>41</v>
      </c>
      <c r="C7" s="38">
        <f>SUM(C8:C10)</f>
        <v>45622.39</v>
      </c>
      <c r="D7" s="26"/>
      <c r="E7" s="34">
        <v>1131</v>
      </c>
      <c r="F7" s="35" t="s">
        <v>3</v>
      </c>
      <c r="G7" s="36">
        <v>584943.74</v>
      </c>
      <c r="J7" s="30"/>
      <c r="K7" s="30"/>
    </row>
    <row r="8" spans="1:11" s="29" customFormat="1" ht="12.75" x14ac:dyDescent="0.25">
      <c r="A8" s="37">
        <v>12110</v>
      </c>
      <c r="B8" s="22" t="s">
        <v>25</v>
      </c>
      <c r="C8" s="39">
        <f>4434.14+1299.12</f>
        <v>5733.26</v>
      </c>
      <c r="D8" s="26"/>
      <c r="E8" s="34">
        <v>1221</v>
      </c>
      <c r="F8" s="35" t="s">
        <v>32</v>
      </c>
      <c r="G8" s="36">
        <v>214808.56</v>
      </c>
      <c r="J8" s="30"/>
      <c r="K8" s="30"/>
    </row>
    <row r="9" spans="1:11" s="29" customFormat="1" ht="25.5" x14ac:dyDescent="0.25">
      <c r="A9" s="40">
        <v>12120</v>
      </c>
      <c r="B9" s="22" t="s">
        <v>26</v>
      </c>
      <c r="C9" s="39">
        <f>15556.78+6985.12+7161.98</f>
        <v>29703.88</v>
      </c>
      <c r="D9" s="41"/>
      <c r="E9" s="34">
        <v>1321</v>
      </c>
      <c r="F9" s="35" t="s">
        <v>72</v>
      </c>
      <c r="G9" s="36">
        <v>130066.91</v>
      </c>
      <c r="I9" s="30"/>
      <c r="J9" s="30"/>
      <c r="K9" s="30"/>
    </row>
    <row r="10" spans="1:11" s="29" customFormat="1" ht="12.75" x14ac:dyDescent="0.25">
      <c r="A10" s="40">
        <v>12210</v>
      </c>
      <c r="B10" s="22" t="s">
        <v>48</v>
      </c>
      <c r="C10" s="42">
        <v>10185.25</v>
      </c>
      <c r="D10" s="41"/>
      <c r="E10" s="34">
        <v>1331</v>
      </c>
      <c r="F10" s="35" t="s">
        <v>5</v>
      </c>
      <c r="G10" s="36">
        <v>7985.4</v>
      </c>
      <c r="I10" s="30"/>
      <c r="J10" s="30"/>
      <c r="K10" s="30"/>
    </row>
    <row r="11" spans="1:11" s="29" customFormat="1" ht="12.75" x14ac:dyDescent="0.25">
      <c r="A11" s="31"/>
      <c r="B11" s="32"/>
      <c r="C11" s="43"/>
      <c r="D11" s="41"/>
      <c r="E11" s="34"/>
      <c r="F11" s="28" t="s">
        <v>31</v>
      </c>
      <c r="G11" s="44">
        <f>SUM(G12:G24)</f>
        <v>308723.67300000001</v>
      </c>
      <c r="I11" s="30"/>
      <c r="J11" s="30"/>
      <c r="K11" s="30"/>
    </row>
    <row r="12" spans="1:11" s="29" customFormat="1" ht="25.5" x14ac:dyDescent="0.25">
      <c r="A12" s="37"/>
      <c r="B12" s="28" t="s">
        <v>21</v>
      </c>
      <c r="C12" s="25">
        <f>SUM(C13:C25)</f>
        <v>123143.53</v>
      </c>
      <c r="D12" s="41"/>
      <c r="E12" s="34">
        <v>2111</v>
      </c>
      <c r="F12" s="35" t="s">
        <v>33</v>
      </c>
      <c r="G12" s="36">
        <v>594</v>
      </c>
      <c r="I12" s="30"/>
      <c r="J12" s="30"/>
      <c r="K12" s="30"/>
    </row>
    <row r="13" spans="1:11" s="29" customFormat="1" ht="25.5" x14ac:dyDescent="0.25">
      <c r="A13" s="40">
        <v>41120</v>
      </c>
      <c r="B13" s="22" t="s">
        <v>4</v>
      </c>
      <c r="C13" s="39">
        <v>6607</v>
      </c>
      <c r="D13" s="41"/>
      <c r="E13" s="34">
        <v>2141</v>
      </c>
      <c r="F13" s="35" t="s">
        <v>73</v>
      </c>
      <c r="G13" s="36">
        <v>16327.6</v>
      </c>
      <c r="I13" s="30"/>
      <c r="J13" s="30"/>
      <c r="K13" s="30"/>
    </row>
    <row r="14" spans="1:11" s="29" customFormat="1" ht="12.75" x14ac:dyDescent="0.25">
      <c r="A14" s="40">
        <v>41310</v>
      </c>
      <c r="B14" s="22" t="s">
        <v>43</v>
      </c>
      <c r="C14" s="39">
        <v>1400</v>
      </c>
      <c r="D14" s="41"/>
      <c r="E14" s="34">
        <v>2151</v>
      </c>
      <c r="F14" s="35" t="s">
        <v>30</v>
      </c>
      <c r="G14" s="36">
        <v>4292</v>
      </c>
      <c r="I14" s="30"/>
      <c r="J14" s="30"/>
      <c r="K14" s="30"/>
    </row>
    <row r="15" spans="1:11" s="29" customFormat="1" ht="12.75" x14ac:dyDescent="0.25">
      <c r="A15" s="40">
        <v>43012</v>
      </c>
      <c r="B15" s="21" t="s">
        <v>68</v>
      </c>
      <c r="C15" s="39">
        <v>17493</v>
      </c>
      <c r="D15" s="41"/>
      <c r="E15" s="34">
        <v>2161</v>
      </c>
      <c r="F15" s="35" t="s">
        <v>8</v>
      </c>
      <c r="G15" s="36">
        <v>3666.01</v>
      </c>
      <c r="I15" s="30"/>
      <c r="J15" s="30"/>
      <c r="K15" s="30"/>
    </row>
    <row r="16" spans="1:11" s="29" customFormat="1" ht="25.5" x14ac:dyDescent="0.25">
      <c r="A16" s="40">
        <v>43030</v>
      </c>
      <c r="B16" s="21" t="s">
        <v>20</v>
      </c>
      <c r="C16" s="39">
        <v>294.33999999999997</v>
      </c>
      <c r="D16" s="41"/>
      <c r="E16" s="34">
        <v>2181</v>
      </c>
      <c r="F16" s="35" t="s">
        <v>66</v>
      </c>
      <c r="G16" s="36">
        <v>31440</v>
      </c>
      <c r="J16" s="30"/>
      <c r="K16" s="30"/>
    </row>
    <row r="17" spans="1:11" s="29" customFormat="1" ht="12.75" x14ac:dyDescent="0.25">
      <c r="A17" s="40">
        <v>43041</v>
      </c>
      <c r="B17" s="22" t="s">
        <v>6</v>
      </c>
      <c r="C17" s="39">
        <v>156</v>
      </c>
      <c r="D17" s="41"/>
      <c r="E17" s="34">
        <v>2211</v>
      </c>
      <c r="F17" s="35" t="s">
        <v>9</v>
      </c>
      <c r="G17" s="36">
        <v>2176.16</v>
      </c>
      <c r="J17" s="30"/>
      <c r="K17" s="30"/>
    </row>
    <row r="18" spans="1:11" s="29" customFormat="1" ht="12.75" x14ac:dyDescent="0.25">
      <c r="A18" s="40">
        <v>43070</v>
      </c>
      <c r="B18" s="22" t="s">
        <v>7</v>
      </c>
      <c r="C18" s="39">
        <v>246</v>
      </c>
      <c r="D18" s="41"/>
      <c r="E18" s="34">
        <v>2411</v>
      </c>
      <c r="F18" s="35" t="s">
        <v>34</v>
      </c>
      <c r="G18" s="36">
        <v>9280</v>
      </c>
      <c r="J18" s="30"/>
      <c r="K18" s="30"/>
    </row>
    <row r="19" spans="1:11" s="29" customFormat="1" ht="25.5" x14ac:dyDescent="0.25">
      <c r="A19" s="40">
        <v>43090</v>
      </c>
      <c r="B19" s="21" t="s">
        <v>27</v>
      </c>
      <c r="C19" s="39">
        <f>8502.34+44854.18</f>
        <v>53356.520000000004</v>
      </c>
      <c r="D19" s="41"/>
      <c r="E19" s="34">
        <v>2491</v>
      </c>
      <c r="F19" s="35" t="s">
        <v>54</v>
      </c>
      <c r="G19" s="36">
        <v>8660.4699999999993</v>
      </c>
      <c r="J19" s="30"/>
      <c r="K19" s="30"/>
    </row>
    <row r="20" spans="1:11" s="29" customFormat="1" ht="25.5" x14ac:dyDescent="0.25">
      <c r="A20" s="40">
        <v>43094</v>
      </c>
      <c r="B20" s="21" t="s">
        <v>52</v>
      </c>
      <c r="C20" s="39">
        <f>2208.4+11650.44</f>
        <v>13858.84</v>
      </c>
      <c r="D20" s="41"/>
      <c r="E20" s="34">
        <v>2521</v>
      </c>
      <c r="F20" s="35" t="s">
        <v>51</v>
      </c>
      <c r="G20" s="36">
        <v>631</v>
      </c>
      <c r="J20" s="30"/>
      <c r="K20" s="30"/>
    </row>
    <row r="21" spans="1:11" s="29" customFormat="1" ht="25.5" x14ac:dyDescent="0.25">
      <c r="A21" s="40">
        <v>43095</v>
      </c>
      <c r="B21" s="22" t="s">
        <v>53</v>
      </c>
      <c r="C21" s="39">
        <f>331.26+1747.57</f>
        <v>2078.83</v>
      </c>
      <c r="D21" s="41"/>
      <c r="E21" s="34">
        <v>2591</v>
      </c>
      <c r="F21" s="35" t="s">
        <v>42</v>
      </c>
      <c r="G21" s="36">
        <v>11948</v>
      </c>
      <c r="J21" s="30"/>
      <c r="K21" s="30"/>
    </row>
    <row r="22" spans="1:11" s="29" customFormat="1" ht="12.75" x14ac:dyDescent="0.25">
      <c r="A22" s="40">
        <v>43110</v>
      </c>
      <c r="B22" s="22" t="s">
        <v>28</v>
      </c>
      <c r="C22" s="39">
        <v>5968</v>
      </c>
      <c r="D22" s="41"/>
      <c r="E22" s="34">
        <v>2611</v>
      </c>
      <c r="F22" s="35" t="s">
        <v>74</v>
      </c>
      <c r="G22" s="39">
        <v>184158.45</v>
      </c>
      <c r="J22" s="30"/>
      <c r="K22" s="30"/>
    </row>
    <row r="23" spans="1:11" s="29" customFormat="1" ht="14.25" customHeight="1" x14ac:dyDescent="0.25">
      <c r="A23" s="40">
        <v>43310</v>
      </c>
      <c r="B23" s="22" t="s">
        <v>62</v>
      </c>
      <c r="C23" s="39">
        <v>17606</v>
      </c>
      <c r="D23" s="41"/>
      <c r="E23" s="45">
        <v>2961</v>
      </c>
      <c r="F23" s="46" t="s">
        <v>35</v>
      </c>
      <c r="G23" s="39">
        <v>12696.12</v>
      </c>
      <c r="J23" s="30"/>
      <c r="K23" s="30"/>
    </row>
    <row r="24" spans="1:11" s="29" customFormat="1" ht="25.5" x14ac:dyDescent="0.25">
      <c r="A24" s="40">
        <v>43420</v>
      </c>
      <c r="B24" s="22" t="s">
        <v>46</v>
      </c>
      <c r="C24" s="39">
        <v>2891</v>
      </c>
      <c r="D24" s="41"/>
      <c r="E24" s="45">
        <v>2981</v>
      </c>
      <c r="F24" s="47" t="s">
        <v>75</v>
      </c>
      <c r="G24" s="39">
        <v>22853.863000000001</v>
      </c>
      <c r="J24" s="30"/>
      <c r="K24" s="30"/>
    </row>
    <row r="25" spans="1:11" s="29" customFormat="1" ht="12.75" x14ac:dyDescent="0.25">
      <c r="A25" s="40">
        <v>43424</v>
      </c>
      <c r="B25" s="22" t="s">
        <v>10</v>
      </c>
      <c r="C25" s="42">
        <v>1188</v>
      </c>
      <c r="D25" s="41"/>
      <c r="E25" s="34"/>
      <c r="F25" s="28" t="s">
        <v>13</v>
      </c>
      <c r="G25" s="44">
        <f>SUM(G26:G38)</f>
        <v>317791.53000000003</v>
      </c>
      <c r="J25" s="30"/>
      <c r="K25" s="30"/>
    </row>
    <row r="26" spans="1:11" s="29" customFormat="1" ht="12.75" x14ac:dyDescent="0.25">
      <c r="A26" s="40"/>
      <c r="B26" s="22"/>
      <c r="C26" s="39"/>
      <c r="D26" s="41"/>
      <c r="E26" s="34">
        <v>3111</v>
      </c>
      <c r="F26" s="35" t="s">
        <v>15</v>
      </c>
      <c r="G26" s="39">
        <v>197214</v>
      </c>
      <c r="J26" s="30"/>
      <c r="K26" s="30"/>
    </row>
    <row r="27" spans="1:11" s="29" customFormat="1" ht="12.75" x14ac:dyDescent="0.25">
      <c r="A27" s="37"/>
      <c r="B27" s="28" t="s">
        <v>49</v>
      </c>
      <c r="C27" s="25">
        <f>SUM(C28:C29)</f>
        <v>26151.08</v>
      </c>
      <c r="D27" s="41"/>
      <c r="E27" s="34">
        <v>3121</v>
      </c>
      <c r="F27" s="35" t="s">
        <v>55</v>
      </c>
      <c r="G27" s="36">
        <v>4189</v>
      </c>
      <c r="J27" s="30"/>
      <c r="K27" s="30"/>
    </row>
    <row r="28" spans="1:11" s="29" customFormat="1" ht="25.5" x14ac:dyDescent="0.25">
      <c r="A28" s="40">
        <v>51991</v>
      </c>
      <c r="B28" s="22" t="s">
        <v>29</v>
      </c>
      <c r="C28" s="39">
        <v>12776</v>
      </c>
      <c r="D28" s="41"/>
      <c r="E28" s="34">
        <v>3231</v>
      </c>
      <c r="F28" s="35" t="s">
        <v>56</v>
      </c>
      <c r="G28" s="36">
        <v>8120</v>
      </c>
      <c r="J28" s="30"/>
      <c r="K28" s="30"/>
    </row>
    <row r="29" spans="1:11" s="29" customFormat="1" ht="25.5" x14ac:dyDescent="0.25">
      <c r="A29" s="40">
        <v>51999</v>
      </c>
      <c r="B29" s="22" t="s">
        <v>11</v>
      </c>
      <c r="C29" s="42">
        <f>13375+0.08</f>
        <v>13375.08</v>
      </c>
      <c r="D29" s="41"/>
      <c r="E29" s="34">
        <v>3311</v>
      </c>
      <c r="F29" s="35" t="s">
        <v>64</v>
      </c>
      <c r="G29" s="36">
        <v>9860</v>
      </c>
      <c r="K29" s="30"/>
    </row>
    <row r="30" spans="1:11" s="29" customFormat="1" ht="12.75" x14ac:dyDescent="0.25">
      <c r="A30" s="40"/>
      <c r="B30" s="22"/>
      <c r="C30" s="39"/>
      <c r="D30" s="41"/>
      <c r="E30" s="34">
        <v>3341</v>
      </c>
      <c r="F30" s="35" t="s">
        <v>58</v>
      </c>
      <c r="G30" s="36">
        <v>15000</v>
      </c>
      <c r="K30" s="30"/>
    </row>
    <row r="31" spans="1:11" s="29" customFormat="1" ht="12.75" x14ac:dyDescent="0.25">
      <c r="A31" s="31"/>
      <c r="B31" s="46"/>
      <c r="C31" s="39"/>
      <c r="D31" s="41"/>
      <c r="E31" s="34">
        <v>3411</v>
      </c>
      <c r="F31" s="47" t="s">
        <v>36</v>
      </c>
      <c r="G31" s="36">
        <v>6915.67</v>
      </c>
      <c r="K31" s="30"/>
    </row>
    <row r="32" spans="1:11" s="29" customFormat="1" ht="12.75" x14ac:dyDescent="0.25">
      <c r="A32" s="40"/>
      <c r="B32" s="28" t="s">
        <v>61</v>
      </c>
      <c r="C32" s="25">
        <f>SUM(C33)</f>
        <v>2880</v>
      </c>
      <c r="D32" s="41"/>
      <c r="E32" s="34">
        <v>3471</v>
      </c>
      <c r="F32" s="35" t="s">
        <v>40</v>
      </c>
      <c r="G32" s="36">
        <v>500</v>
      </c>
      <c r="K32" s="30"/>
    </row>
    <row r="33" spans="1:11" s="29" customFormat="1" ht="25.5" x14ac:dyDescent="0.25">
      <c r="A33" s="40">
        <v>61210</v>
      </c>
      <c r="B33" s="22" t="s">
        <v>12</v>
      </c>
      <c r="C33" s="42">
        <v>2880</v>
      </c>
      <c r="D33" s="41"/>
      <c r="E33" s="34">
        <v>3531</v>
      </c>
      <c r="F33" s="47" t="s">
        <v>70</v>
      </c>
      <c r="G33" s="36">
        <v>1600</v>
      </c>
      <c r="K33" s="30"/>
    </row>
    <row r="34" spans="1:11" s="29" customFormat="1" ht="25.5" x14ac:dyDescent="0.25">
      <c r="A34" s="31"/>
      <c r="B34" s="32"/>
      <c r="C34" s="43"/>
      <c r="D34" s="41"/>
      <c r="E34" s="34">
        <v>3551</v>
      </c>
      <c r="F34" s="35" t="s">
        <v>37</v>
      </c>
      <c r="G34" s="36">
        <v>37639.85</v>
      </c>
      <c r="K34" s="30"/>
    </row>
    <row r="35" spans="1:11" s="29" customFormat="1" ht="25.5" x14ac:dyDescent="0.25">
      <c r="A35" s="40"/>
      <c r="B35" s="22"/>
      <c r="C35" s="39"/>
      <c r="D35" s="41"/>
      <c r="E35" s="34">
        <v>3571</v>
      </c>
      <c r="F35" s="35" t="s">
        <v>63</v>
      </c>
      <c r="G35" s="36">
        <v>200</v>
      </c>
      <c r="K35" s="30"/>
    </row>
    <row r="36" spans="1:11" s="29" customFormat="1" ht="25.5" x14ac:dyDescent="0.25">
      <c r="A36" s="37"/>
      <c r="B36" s="28" t="s">
        <v>79</v>
      </c>
      <c r="C36" s="25">
        <f>SUM(C37:C39)</f>
        <v>5109679.8199999994</v>
      </c>
      <c r="D36" s="41"/>
      <c r="E36" s="34">
        <v>3611</v>
      </c>
      <c r="F36" s="35" t="s">
        <v>65</v>
      </c>
      <c r="G36" s="36">
        <v>350</v>
      </c>
      <c r="K36" s="30"/>
    </row>
    <row r="37" spans="1:11" s="29" customFormat="1" ht="12.75" x14ac:dyDescent="0.25">
      <c r="A37" s="40">
        <v>81110</v>
      </c>
      <c r="B37" s="22" t="s">
        <v>14</v>
      </c>
      <c r="C37" s="39">
        <f>4941467.7+81345.77+175.55+5064+80106</f>
        <v>5108159.0199999996</v>
      </c>
      <c r="D37" s="41"/>
      <c r="E37" s="34">
        <v>3751</v>
      </c>
      <c r="F37" s="35" t="s">
        <v>17</v>
      </c>
      <c r="G37" s="36">
        <v>6328.96</v>
      </c>
      <c r="K37" s="48"/>
    </row>
    <row r="38" spans="1:11" s="29" customFormat="1" ht="12.75" x14ac:dyDescent="0.25">
      <c r="A38" s="40">
        <v>81120</v>
      </c>
      <c r="B38" s="22" t="s">
        <v>16</v>
      </c>
      <c r="C38" s="42">
        <v>1520.8</v>
      </c>
      <c r="D38" s="41"/>
      <c r="E38" s="34">
        <v>3821</v>
      </c>
      <c r="F38" s="35" t="s">
        <v>69</v>
      </c>
      <c r="G38" s="49">
        <v>29874.05</v>
      </c>
      <c r="K38" s="48"/>
    </row>
    <row r="39" spans="1:11" s="29" customFormat="1" ht="25.5" x14ac:dyDescent="0.25">
      <c r="A39" s="50"/>
      <c r="B39" s="32"/>
      <c r="C39" s="43"/>
      <c r="D39" s="41"/>
      <c r="E39" s="34"/>
      <c r="F39" s="28" t="s">
        <v>57</v>
      </c>
      <c r="G39" s="51">
        <f>SUM(G40:G44)</f>
        <v>87055.38</v>
      </c>
      <c r="K39" s="48"/>
    </row>
    <row r="40" spans="1:11" s="29" customFormat="1" ht="12.75" x14ac:dyDescent="0.25">
      <c r="A40" s="50"/>
      <c r="B40" s="32"/>
      <c r="C40" s="43"/>
      <c r="D40" s="41"/>
      <c r="E40" s="34">
        <v>4211</v>
      </c>
      <c r="F40" s="46" t="s">
        <v>67</v>
      </c>
      <c r="G40" s="36">
        <v>75920</v>
      </c>
      <c r="K40" s="48"/>
    </row>
    <row r="41" spans="1:11" s="29" customFormat="1" ht="12.75" x14ac:dyDescent="0.25">
      <c r="A41" s="37"/>
      <c r="B41" s="28" t="s">
        <v>77</v>
      </c>
      <c r="C41" s="25">
        <f>SUM(C42:C44)</f>
        <v>876465.27</v>
      </c>
      <c r="D41" s="41"/>
      <c r="E41" s="34">
        <v>4411</v>
      </c>
      <c r="F41" s="35" t="s">
        <v>44</v>
      </c>
      <c r="G41" s="36">
        <v>500</v>
      </c>
    </row>
    <row r="42" spans="1:11" s="29" customFormat="1" ht="25.5" x14ac:dyDescent="0.25">
      <c r="A42" s="40">
        <v>82110</v>
      </c>
      <c r="B42" s="22" t="s">
        <v>78</v>
      </c>
      <c r="C42" s="39">
        <f>394474.12</f>
        <v>394474.12</v>
      </c>
      <c r="D42" s="41"/>
      <c r="E42" s="34">
        <v>4431</v>
      </c>
      <c r="F42" s="35" t="s">
        <v>45</v>
      </c>
      <c r="G42" s="36">
        <v>200</v>
      </c>
    </row>
    <row r="43" spans="1:11" s="29" customFormat="1" ht="25.5" x14ac:dyDescent="0.25">
      <c r="A43" s="40">
        <v>82120</v>
      </c>
      <c r="B43" s="22" t="s">
        <v>76</v>
      </c>
      <c r="C43" s="39">
        <v>63.26</v>
      </c>
      <c r="D43" s="41"/>
      <c r="E43" s="34">
        <v>4451</v>
      </c>
      <c r="F43" s="35" t="s">
        <v>38</v>
      </c>
      <c r="G43" s="36">
        <v>500</v>
      </c>
    </row>
    <row r="44" spans="1:11" s="29" customFormat="1" ht="12.75" x14ac:dyDescent="0.25">
      <c r="A44" s="50">
        <v>82130</v>
      </c>
      <c r="B44" s="22" t="s">
        <v>47</v>
      </c>
      <c r="C44" s="49">
        <v>481927.89</v>
      </c>
      <c r="D44" s="41"/>
      <c r="E44" s="34">
        <v>4521</v>
      </c>
      <c r="F44" s="35" t="s">
        <v>18</v>
      </c>
      <c r="G44" s="49">
        <v>9935.3799999999992</v>
      </c>
    </row>
    <row r="45" spans="1:11" s="29" customFormat="1" ht="12.75" x14ac:dyDescent="0.25">
      <c r="A45" s="40"/>
      <c r="B45" s="52"/>
      <c r="C45" s="43"/>
      <c r="D45" s="41"/>
      <c r="E45" s="34"/>
      <c r="F45" s="28" t="s">
        <v>19</v>
      </c>
      <c r="G45" s="51">
        <f>G46+G47</f>
        <v>457171.46</v>
      </c>
    </row>
    <row r="46" spans="1:11" s="29" customFormat="1" ht="25.5" x14ac:dyDescent="0.25">
      <c r="A46" s="40"/>
      <c r="B46" s="52"/>
      <c r="C46" s="43"/>
      <c r="D46" s="53"/>
      <c r="E46" s="34">
        <v>9111</v>
      </c>
      <c r="F46" s="35" t="s">
        <v>60</v>
      </c>
      <c r="G46" s="36">
        <v>331772.78000000003</v>
      </c>
    </row>
    <row r="47" spans="1:11" s="29" customFormat="1" ht="25.5" x14ac:dyDescent="0.25">
      <c r="A47" s="31"/>
      <c r="B47" s="52"/>
      <c r="C47" s="43"/>
      <c r="D47" s="53"/>
      <c r="E47" s="34">
        <v>9211</v>
      </c>
      <c r="F47" s="35" t="s">
        <v>59</v>
      </c>
      <c r="G47" s="49">
        <v>125398.68</v>
      </c>
    </row>
    <row r="48" spans="1:11" s="29" customFormat="1" ht="12.75" x14ac:dyDescent="0.25">
      <c r="A48" s="40"/>
      <c r="B48" s="54" t="s">
        <v>39</v>
      </c>
      <c r="C48" s="55">
        <f>C41+C36+C32+C27+C12+C7</f>
        <v>6183942.0899999999</v>
      </c>
      <c r="D48" s="53"/>
      <c r="E48" s="34"/>
      <c r="F48" s="54" t="s">
        <v>50</v>
      </c>
      <c r="G48" s="55">
        <f>G5+G11+G25+G39+G45</f>
        <v>2308806.6529999999</v>
      </c>
      <c r="I48" s="56"/>
      <c r="J48" s="57"/>
    </row>
    <row r="49" spans="3:8" x14ac:dyDescent="0.25">
      <c r="C49" s="1"/>
      <c r="E49" s="7"/>
      <c r="F49" s="8"/>
      <c r="G49" s="5"/>
      <c r="H49" s="3"/>
    </row>
    <row r="50" spans="3:8" x14ac:dyDescent="0.25">
      <c r="E50" s="7"/>
      <c r="F50" s="8"/>
      <c r="G50" s="5"/>
      <c r="H50" s="3"/>
    </row>
    <row r="51" spans="3:8" x14ac:dyDescent="0.25">
      <c r="E51" s="7"/>
      <c r="F51" s="8"/>
      <c r="G51" s="2"/>
      <c r="H51" s="3"/>
    </row>
    <row r="52" spans="3:8" x14ac:dyDescent="0.25">
      <c r="E52" s="7"/>
      <c r="F52" s="8"/>
      <c r="G52" s="2"/>
      <c r="H52" s="3"/>
    </row>
    <row r="53" spans="3:8" x14ac:dyDescent="0.25">
      <c r="E53" s="7"/>
      <c r="F53" s="8"/>
      <c r="G53" s="5"/>
      <c r="H53" s="3"/>
    </row>
    <row r="54" spans="3:8" x14ac:dyDescent="0.25">
      <c r="E54" s="7"/>
      <c r="F54" s="8"/>
      <c r="G54" s="5"/>
      <c r="H54" s="3"/>
    </row>
    <row r="55" spans="3:8" x14ac:dyDescent="0.25">
      <c r="E55" s="7"/>
      <c r="F55" s="8"/>
      <c r="G55" s="2"/>
      <c r="H55" s="3"/>
    </row>
    <row r="56" spans="3:8" x14ac:dyDescent="0.25">
      <c r="E56" s="7"/>
      <c r="F56" s="8"/>
      <c r="G56" s="2"/>
      <c r="H56" s="3"/>
    </row>
    <row r="57" spans="3:8" x14ac:dyDescent="0.25">
      <c r="E57" s="7"/>
      <c r="F57" s="8"/>
      <c r="G57" s="5"/>
      <c r="H57" s="3"/>
    </row>
    <row r="58" spans="3:8" x14ac:dyDescent="0.25">
      <c r="E58" s="7"/>
      <c r="F58" s="8"/>
      <c r="G58" s="2"/>
    </row>
    <row r="59" spans="3:8" x14ac:dyDescent="0.25">
      <c r="E59" s="7"/>
      <c r="F59" s="8"/>
      <c r="G59" s="2"/>
    </row>
    <row r="60" spans="3:8" x14ac:dyDescent="0.25">
      <c r="E60" s="7"/>
      <c r="F60" s="8"/>
      <c r="G60" s="2"/>
    </row>
    <row r="61" spans="3:8" x14ac:dyDescent="0.25">
      <c r="E61" s="7"/>
      <c r="F61" s="8"/>
      <c r="G61" s="2"/>
    </row>
    <row r="62" spans="3:8" x14ac:dyDescent="0.25">
      <c r="E62" s="7"/>
      <c r="F62" s="8"/>
      <c r="G62" s="2"/>
    </row>
    <row r="63" spans="3:8" x14ac:dyDescent="0.25">
      <c r="E63" s="7"/>
      <c r="F63" s="8"/>
      <c r="G63" s="2"/>
    </row>
    <row r="64" spans="3:8" x14ac:dyDescent="0.25">
      <c r="E64" s="7"/>
      <c r="F64" s="8"/>
      <c r="G64" s="2"/>
    </row>
    <row r="65" spans="5:7" x14ac:dyDescent="0.25">
      <c r="E65" s="4"/>
      <c r="F65" s="4"/>
      <c r="G65" s="2"/>
    </row>
    <row r="66" spans="5:7" x14ac:dyDescent="0.25">
      <c r="E66" s="4"/>
      <c r="F66" s="4"/>
      <c r="G66" s="4"/>
    </row>
    <row r="67" spans="5:7" x14ac:dyDescent="0.25">
      <c r="E67" s="4"/>
      <c r="F67" s="4"/>
      <c r="G67" s="4"/>
    </row>
    <row r="68" spans="5:7" x14ac:dyDescent="0.25">
      <c r="E68" s="4"/>
      <c r="F68" s="4"/>
      <c r="G68" s="4"/>
    </row>
    <row r="69" spans="5:7" x14ac:dyDescent="0.25">
      <c r="E69" s="4"/>
      <c r="F69" s="4"/>
      <c r="G69" s="4"/>
    </row>
    <row r="70" spans="5:7" x14ac:dyDescent="0.25">
      <c r="E70" s="4"/>
      <c r="F70" s="4"/>
      <c r="G70" s="4"/>
    </row>
    <row r="71" spans="5:7" x14ac:dyDescent="0.25">
      <c r="E71" s="4"/>
      <c r="F71" s="4"/>
      <c r="G71" s="4"/>
    </row>
    <row r="72" spans="5:7" x14ac:dyDescent="0.25">
      <c r="E72" s="4"/>
      <c r="F72" s="4"/>
      <c r="G72" s="4"/>
    </row>
    <row r="73" spans="5:7" x14ac:dyDescent="0.25">
      <c r="E73" s="4"/>
      <c r="F73" s="4"/>
      <c r="G73" s="4"/>
    </row>
    <row r="74" spans="5:7" x14ac:dyDescent="0.25">
      <c r="E74" s="4"/>
      <c r="F74" s="4"/>
      <c r="G74" s="4"/>
    </row>
    <row r="75" spans="5:7" x14ac:dyDescent="0.25">
      <c r="E75" s="4"/>
      <c r="F75" s="4"/>
      <c r="G75" s="4"/>
    </row>
    <row r="76" spans="5:7" x14ac:dyDescent="0.25">
      <c r="E76" s="4"/>
      <c r="F76" s="4"/>
      <c r="G76" s="4"/>
    </row>
  </sheetData>
  <mergeCells count="5">
    <mergeCell ref="A1:G1"/>
    <mergeCell ref="A2:G2"/>
    <mergeCell ref="A3:G3"/>
    <mergeCell ref="A4:C4"/>
    <mergeCell ref="E4:G4"/>
  </mergeCells>
  <pageMargins left="0.19685039370078741" right="0.15748031496062992" top="1.1023622047244095" bottom="0.15748031496062992" header="0.19685039370078741" footer="0.15748031496062992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EDO-INGRE-EGRE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</cp:lastModifiedBy>
  <cp:lastPrinted>2018-05-08T17:47:33Z</cp:lastPrinted>
  <dcterms:created xsi:type="dcterms:W3CDTF">2015-11-03T16:51:54Z</dcterms:created>
  <dcterms:modified xsi:type="dcterms:W3CDTF">2018-05-08T17:48:38Z</dcterms:modified>
</cp:coreProperties>
</file>